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Fundalis\DIRECCIÓ\José Carlos\FUNDALIS (Entitats)\GINAC\Clients\Ajuntament ALCOVER\Edifici habitatges per lloguer\Plec condicions\"/>
    </mc:Choice>
  </mc:AlternateContent>
  <bookViews>
    <workbookView xWindow="0" yWindow="0" windowWidth="23010" windowHeight="6045"/>
  </bookViews>
  <sheets>
    <sheet name="Obra" sheetId="1" r:id="rId1"/>
    <sheet name="Tècnic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D33" i="2"/>
  <c r="D31" i="2"/>
  <c r="D29" i="2"/>
  <c r="D22" i="2"/>
  <c r="D17" i="2"/>
  <c r="D12" i="2"/>
  <c r="D7" i="2"/>
  <c r="D45" i="1"/>
  <c r="D44" i="1"/>
  <c r="D36" i="1"/>
  <c r="D30" i="1"/>
  <c r="D13" i="1"/>
  <c r="D8" i="1"/>
  <c r="D14" i="1" l="1"/>
  <c r="D31" i="1" s="1"/>
  <c r="D37" i="1" s="1"/>
  <c r="D40" i="1"/>
  <c r="D39" i="1"/>
  <c r="D41" i="1" l="1"/>
  <c r="D42" i="1" s="1"/>
</calcChain>
</file>

<file path=xl/sharedStrings.xml><?xml version="1.0" encoding="utf-8"?>
<sst xmlns="http://schemas.openxmlformats.org/spreadsheetml/2006/main" count="75" uniqueCount="71">
  <si>
    <t xml:space="preserve"> </t>
  </si>
  <si>
    <t>GENERAL</t>
  </si>
  <si>
    <t>Fonamentació</t>
  </si>
  <si>
    <t>Fonamentació. Estructura soles de basse</t>
  </si>
  <si>
    <t>Fonamentació. Muntatge sobre bases de formigó</t>
  </si>
  <si>
    <t>Coberta</t>
  </si>
  <si>
    <t>Total O. General</t>
  </si>
  <si>
    <t>ANÀLOGUES</t>
  </si>
  <si>
    <t>Estructura industrialitzada. Panells horitzontals.</t>
  </si>
  <si>
    <t>Estructura industrialitzada. Panells verticals.</t>
  </si>
  <si>
    <t>Actuacions per l'adequació ascensor</t>
  </si>
  <si>
    <t>Total O. Anàlogues</t>
  </si>
  <si>
    <t>Total General i Anàlogues</t>
  </si>
  <si>
    <t>CONNEXES</t>
  </si>
  <si>
    <t>Ram de paleta interiors habitatges</t>
  </si>
  <si>
    <t>Aïllaments</t>
  </si>
  <si>
    <t>Enrajolats</t>
  </si>
  <si>
    <t>Paviments</t>
  </si>
  <si>
    <t>Guix laminat</t>
  </si>
  <si>
    <t>Fusteria exterior</t>
  </si>
  <si>
    <t>Fusteria interior</t>
  </si>
  <si>
    <t>Vidrieria</t>
  </si>
  <si>
    <t>Serralleria</t>
  </si>
  <si>
    <t>Fontaneria i sanitaris</t>
  </si>
  <si>
    <t>Electricitat</t>
  </si>
  <si>
    <t>Climatització</t>
  </si>
  <si>
    <t>Fotovoltaica</t>
  </si>
  <si>
    <t>Extracció</t>
  </si>
  <si>
    <t>Total O. Connexes</t>
  </si>
  <si>
    <t>Total Pressupost Execució Material Obra</t>
  </si>
  <si>
    <t>ALTRES</t>
  </si>
  <si>
    <t>Mobles cuina</t>
  </si>
  <si>
    <t>Pintura</t>
  </si>
  <si>
    <t>Control de qualitat</t>
  </si>
  <si>
    <t>Gestió de residus</t>
  </si>
  <si>
    <t>Total O. Altres</t>
  </si>
  <si>
    <t>Total Pressupost Execució Material (PEM sense IVA)</t>
  </si>
  <si>
    <t>DESPESES FUNCIONAMENT GENERAL</t>
  </si>
  <si>
    <t>Total Despeses Funcionament General</t>
  </si>
  <si>
    <t>Despeses Generals (13%)</t>
  </si>
  <si>
    <t>Benefici industrial (6%)</t>
  </si>
  <si>
    <t>IVA (10%)</t>
  </si>
  <si>
    <t>Total Pressupost (IVA inclós)</t>
  </si>
  <si>
    <t>HONORARIS ARQUITECTE</t>
  </si>
  <si>
    <t>TOTAL HONORARIS ARQUITECTE</t>
  </si>
  <si>
    <t>HONORARIS ARQUITECTE TÈCNIC</t>
  </si>
  <si>
    <t>TOTAL HONORARIS ARQUITECTE TÈCNIC</t>
  </si>
  <si>
    <t>HONORARIOS DE SEGURETAT A L'OBRA</t>
  </si>
  <si>
    <t>TOTAL HONORARIS DE SEGURETAT A L'OBRA</t>
  </si>
  <si>
    <t>HONORARIS ENGINYER</t>
  </si>
  <si>
    <t>TOTAL HONORARIS ENGINYER</t>
  </si>
  <si>
    <t>TOTAL DESPESES TÈCNIQUES HABITATGES NOVA CONSTRUCCIÓ</t>
  </si>
  <si>
    <t>Projecte executiu</t>
  </si>
  <si>
    <t>Direcció d'obra</t>
  </si>
  <si>
    <t>Direcció d'execució d'obra</t>
  </si>
  <si>
    <t>Estudi de seguretat i salut</t>
  </si>
  <si>
    <t>Coordinador de seguretat i salut a l'obra</t>
  </si>
  <si>
    <t>Projectes de telecomunicacions</t>
  </si>
  <si>
    <t>Projectes elèctrics de baixa tensió</t>
  </si>
  <si>
    <t>Geotècnic</t>
  </si>
  <si>
    <t>Georeferenciació I350 Topògraf</t>
  </si>
  <si>
    <t>Assegurança RC</t>
  </si>
  <si>
    <t>Despeses VISAT</t>
  </si>
  <si>
    <t>TOTAL HONORARIS VARIS I DESPESES</t>
  </si>
  <si>
    <t>HONORARIS VARIS I DESPESES</t>
  </si>
  <si>
    <t>IVA (21%)</t>
  </si>
  <si>
    <t>TOTAL (iva inclós)</t>
  </si>
  <si>
    <t>Total Pressupost Execució Construcció (PEC sense IVA)</t>
  </si>
  <si>
    <t>HONORARIS PROJECTE EXECUTIU, SEGURETAT A L'OBRA, ENGINYERIA I VARIS, AMB DIRECCIÓ D'OBRA</t>
  </si>
  <si>
    <t>Preu licitació</t>
  </si>
  <si>
    <t>Proposta presentada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</si>
</sst>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44" fontId="2" fillId="2" borderId="0" xfId="2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4" fontId="3" fillId="3" borderId="0" xfId="2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44" fontId="3" fillId="4" borderId="0" xfId="2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right" vertical="center" wrapText="1"/>
    </xf>
    <xf numFmtId="0" fontId="3" fillId="5" borderId="0" xfId="0" applyFont="1" applyFill="1" applyAlignment="1">
      <alignment vertical="center" wrapText="1"/>
    </xf>
    <xf numFmtId="44" fontId="3" fillId="5" borderId="0" xfId="2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2" fillId="5" borderId="0" xfId="0" applyFont="1" applyFill="1" applyAlignment="1">
      <alignment horizontal="right" vertical="center"/>
    </xf>
    <xf numFmtId="44" fontId="3" fillId="5" borderId="0" xfId="2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44" fontId="2" fillId="0" borderId="0" xfId="2" applyFont="1" applyBorder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3" fillId="4" borderId="0" xfId="0" applyFont="1" applyFill="1" applyAlignment="1">
      <alignment vertical="center"/>
    </xf>
    <xf numFmtId="44" fontId="3" fillId="4" borderId="0" xfId="2" applyFont="1" applyFill="1" applyBorder="1" applyAlignment="1">
      <alignment horizontal="right" vertical="center"/>
    </xf>
    <xf numFmtId="0" fontId="3" fillId="5" borderId="0" xfId="0" applyFont="1" applyFill="1" applyAlignment="1">
      <alignment vertical="center"/>
    </xf>
    <xf numFmtId="0" fontId="0" fillId="6" borderId="0" xfId="0" applyFill="1"/>
    <xf numFmtId="0" fontId="2" fillId="6" borderId="0" xfId="0" applyFont="1" applyFill="1"/>
    <xf numFmtId="44" fontId="2" fillId="6" borderId="0" xfId="0" applyNumberFormat="1" applyFont="1" applyFill="1"/>
    <xf numFmtId="0" fontId="0" fillId="7" borderId="0" xfId="0" applyFill="1"/>
    <xf numFmtId="0" fontId="3" fillId="7" borderId="0" xfId="0" applyFont="1" applyFill="1"/>
    <xf numFmtId="44" fontId="3" fillId="7" borderId="0" xfId="0" applyNumberFormat="1" applyFont="1" applyFill="1"/>
    <xf numFmtId="8" fontId="0" fillId="0" borderId="0" xfId="0" applyNumberFormat="1"/>
    <xf numFmtId="43" fontId="0" fillId="0" borderId="0" xfId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5"/>
  <sheetViews>
    <sheetView tabSelected="1" topLeftCell="A39" zoomScale="214" zoomScaleNormal="214" workbookViewId="0">
      <selection activeCell="F46" sqref="F46"/>
    </sheetView>
  </sheetViews>
  <sheetFormatPr baseColWidth="10" defaultRowHeight="15" x14ac:dyDescent="0.25"/>
  <cols>
    <col min="1" max="1" width="4.28515625" customWidth="1"/>
    <col min="2" max="2" width="22.7109375" customWidth="1"/>
    <col min="3" max="3" width="26.140625" customWidth="1"/>
    <col min="4" max="4" width="14.7109375" bestFit="1" customWidth="1"/>
    <col min="6" max="6" width="16.85546875" customWidth="1"/>
  </cols>
  <sheetData>
    <row r="2" spans="1:6" x14ac:dyDescent="0.25">
      <c r="D2" t="s">
        <v>69</v>
      </c>
      <c r="F2" t="s">
        <v>70</v>
      </c>
    </row>
    <row r="3" spans="1:6" x14ac:dyDescent="0.25">
      <c r="A3" s="1" t="s">
        <v>0</v>
      </c>
      <c r="B3" s="2" t="s">
        <v>1</v>
      </c>
      <c r="C3" s="3"/>
      <c r="D3" s="4"/>
    </row>
    <row r="4" spans="1:6" x14ac:dyDescent="0.25">
      <c r="A4" s="5">
        <v>1</v>
      </c>
      <c r="B4" s="5" t="s">
        <v>2</v>
      </c>
      <c r="C4" s="6"/>
      <c r="D4" s="7">
        <v>54026.78</v>
      </c>
    </row>
    <row r="5" spans="1:6" x14ac:dyDescent="0.25">
      <c r="A5" s="5">
        <v>2</v>
      </c>
      <c r="B5" s="8" t="s">
        <v>3</v>
      </c>
      <c r="C5" s="8"/>
      <c r="D5" s="7">
        <v>63777.33</v>
      </c>
    </row>
    <row r="6" spans="1:6" x14ac:dyDescent="0.25">
      <c r="A6" s="9">
        <v>3</v>
      </c>
      <c r="B6" s="8" t="s">
        <v>4</v>
      </c>
      <c r="C6" s="8"/>
      <c r="D6" s="7">
        <v>93836</v>
      </c>
    </row>
    <row r="7" spans="1:6" x14ac:dyDescent="0.25">
      <c r="A7" s="9">
        <v>4</v>
      </c>
      <c r="B7" s="5" t="s">
        <v>5</v>
      </c>
      <c r="C7" s="6"/>
      <c r="D7" s="7">
        <v>93184.73</v>
      </c>
    </row>
    <row r="8" spans="1:6" ht="15" customHeight="1" x14ac:dyDescent="0.25">
      <c r="A8" s="10"/>
      <c r="B8" s="11" t="s">
        <v>6</v>
      </c>
      <c r="C8" s="12"/>
      <c r="D8" s="13">
        <f>SUM(D4:D7)</f>
        <v>304824.83999999997</v>
      </c>
    </row>
    <row r="9" spans="1:6" ht="15" customHeight="1" x14ac:dyDescent="0.25">
      <c r="A9" s="1" t="s">
        <v>0</v>
      </c>
      <c r="B9" s="2" t="s">
        <v>7</v>
      </c>
      <c r="C9" s="3"/>
      <c r="D9" s="4"/>
    </row>
    <row r="10" spans="1:6" x14ac:dyDescent="0.25">
      <c r="A10" s="5">
        <v>5</v>
      </c>
      <c r="B10" s="8" t="s">
        <v>8</v>
      </c>
      <c r="C10" s="8"/>
      <c r="D10" s="7">
        <v>92129.91</v>
      </c>
    </row>
    <row r="11" spans="1:6" x14ac:dyDescent="0.25">
      <c r="A11" s="5">
        <v>6</v>
      </c>
      <c r="B11" s="8" t="s">
        <v>9</v>
      </c>
      <c r="C11" s="8"/>
      <c r="D11" s="7">
        <v>80187.14</v>
      </c>
    </row>
    <row r="12" spans="1:6" x14ac:dyDescent="0.25">
      <c r="A12" s="5">
        <v>7</v>
      </c>
      <c r="B12" s="8" t="s">
        <v>10</v>
      </c>
      <c r="C12" s="8"/>
      <c r="D12" s="7">
        <v>32984.79</v>
      </c>
    </row>
    <row r="13" spans="1:6" ht="13.5" customHeight="1" x14ac:dyDescent="0.25">
      <c r="A13" s="10"/>
      <c r="B13" s="11" t="s">
        <v>11</v>
      </c>
      <c r="C13" s="12"/>
      <c r="D13" s="13">
        <f>SUM(D10:D12)</f>
        <v>205301.84</v>
      </c>
    </row>
    <row r="14" spans="1:6" ht="14.25" customHeight="1" x14ac:dyDescent="0.25">
      <c r="A14" s="14"/>
      <c r="B14" s="15" t="s">
        <v>12</v>
      </c>
      <c r="C14" s="16"/>
      <c r="D14" s="17">
        <f>D8+D13</f>
        <v>510126.67999999993</v>
      </c>
    </row>
    <row r="15" spans="1:6" x14ac:dyDescent="0.25">
      <c r="A15" s="1" t="s">
        <v>0</v>
      </c>
      <c r="B15" s="2" t="s">
        <v>13</v>
      </c>
      <c r="C15" s="3"/>
      <c r="D15" s="4"/>
    </row>
    <row r="16" spans="1:6" ht="18" customHeight="1" x14ac:dyDescent="0.25">
      <c r="A16" s="9">
        <v>8</v>
      </c>
      <c r="B16" s="5" t="s">
        <v>14</v>
      </c>
      <c r="C16" s="5"/>
      <c r="D16" s="7">
        <v>58576.42</v>
      </c>
    </row>
    <row r="17" spans="1:4" x14ac:dyDescent="0.25">
      <c r="A17" s="9">
        <v>9</v>
      </c>
      <c r="B17" s="5" t="s">
        <v>15</v>
      </c>
      <c r="C17" s="5"/>
      <c r="D17" s="7">
        <v>3980.93</v>
      </c>
    </row>
    <row r="18" spans="1:4" x14ac:dyDescent="0.25">
      <c r="A18" s="9">
        <v>10</v>
      </c>
      <c r="B18" s="5" t="s">
        <v>16</v>
      </c>
      <c r="C18" s="5"/>
      <c r="D18" s="7">
        <v>29572.560000000001</v>
      </c>
    </row>
    <row r="19" spans="1:4" x14ac:dyDescent="0.25">
      <c r="A19" s="9">
        <v>11</v>
      </c>
      <c r="B19" s="5" t="s">
        <v>17</v>
      </c>
      <c r="C19" s="5"/>
      <c r="D19" s="7">
        <v>23885.54</v>
      </c>
    </row>
    <row r="20" spans="1:4" x14ac:dyDescent="0.25">
      <c r="A20" s="9">
        <v>12</v>
      </c>
      <c r="B20" s="5" t="s">
        <v>18</v>
      </c>
      <c r="C20" s="5"/>
      <c r="D20" s="7">
        <v>68813.08</v>
      </c>
    </row>
    <row r="21" spans="1:4" ht="13.5" customHeight="1" x14ac:dyDescent="0.25">
      <c r="A21" s="9">
        <v>13</v>
      </c>
      <c r="B21" s="5" t="s">
        <v>19</v>
      </c>
      <c r="C21" s="5"/>
      <c r="D21" s="7">
        <v>41515.33</v>
      </c>
    </row>
    <row r="22" spans="1:4" ht="15" customHeight="1" x14ac:dyDescent="0.25">
      <c r="A22" s="9">
        <v>14</v>
      </c>
      <c r="B22" s="5" t="s">
        <v>20</v>
      </c>
      <c r="C22" s="5"/>
      <c r="D22" s="7">
        <v>80755.850000000006</v>
      </c>
    </row>
    <row r="23" spans="1:4" x14ac:dyDescent="0.25">
      <c r="A23" s="9">
        <v>15</v>
      </c>
      <c r="B23" s="5" t="s">
        <v>21</v>
      </c>
      <c r="C23" s="5"/>
      <c r="D23" s="7">
        <v>25022.93</v>
      </c>
    </row>
    <row r="24" spans="1:4" x14ac:dyDescent="0.25">
      <c r="A24" s="9">
        <v>16</v>
      </c>
      <c r="B24" s="5" t="s">
        <v>22</v>
      </c>
      <c r="C24" s="5"/>
      <c r="D24" s="7">
        <v>26160.33</v>
      </c>
    </row>
    <row r="25" spans="1:4" ht="14.25" customHeight="1" x14ac:dyDescent="0.25">
      <c r="A25" s="9">
        <v>17</v>
      </c>
      <c r="B25" s="5" t="s">
        <v>23</v>
      </c>
      <c r="C25" s="5"/>
      <c r="D25" s="7">
        <v>29003.86</v>
      </c>
    </row>
    <row r="26" spans="1:4" x14ac:dyDescent="0.25">
      <c r="A26" s="9">
        <v>18</v>
      </c>
      <c r="B26" s="5" t="s">
        <v>24</v>
      </c>
      <c r="C26" s="5"/>
      <c r="D26" s="7">
        <v>46064.94</v>
      </c>
    </row>
    <row r="27" spans="1:4" x14ac:dyDescent="0.25">
      <c r="A27" s="9">
        <v>19</v>
      </c>
      <c r="B27" s="5" t="s">
        <v>25</v>
      </c>
      <c r="C27" s="5"/>
      <c r="D27" s="7">
        <v>62557.35</v>
      </c>
    </row>
    <row r="28" spans="1:4" x14ac:dyDescent="0.25">
      <c r="A28" s="9">
        <v>20</v>
      </c>
      <c r="B28" s="5" t="s">
        <v>26</v>
      </c>
      <c r="C28" s="5"/>
      <c r="D28" s="7">
        <v>11942.77</v>
      </c>
    </row>
    <row r="29" spans="1:4" x14ac:dyDescent="0.25">
      <c r="A29" s="9">
        <v>21</v>
      </c>
      <c r="B29" s="5" t="s">
        <v>27</v>
      </c>
      <c r="C29" s="5"/>
      <c r="D29" s="7">
        <v>13080.18</v>
      </c>
    </row>
    <row r="30" spans="1:4" ht="22.5" x14ac:dyDescent="0.25">
      <c r="A30" s="14"/>
      <c r="B30" s="15" t="s">
        <v>28</v>
      </c>
      <c r="C30" s="16"/>
      <c r="D30" s="17">
        <f>SUM(D16:D29)</f>
        <v>520932.07000000007</v>
      </c>
    </row>
    <row r="31" spans="1:4" x14ac:dyDescent="0.25">
      <c r="A31" s="18"/>
      <c r="B31" s="19" t="s">
        <v>29</v>
      </c>
      <c r="C31" s="19"/>
      <c r="D31" s="20">
        <f>D14+D30</f>
        <v>1031058.75</v>
      </c>
    </row>
    <row r="32" spans="1:4" x14ac:dyDescent="0.25">
      <c r="A32" s="1"/>
      <c r="B32" s="2" t="s">
        <v>30</v>
      </c>
      <c r="C32" s="3"/>
      <c r="D32" s="4"/>
    </row>
    <row r="33" spans="1:4" x14ac:dyDescent="0.25">
      <c r="A33" s="9">
        <v>22</v>
      </c>
      <c r="B33" s="21" t="s">
        <v>31</v>
      </c>
      <c r="C33" s="5"/>
      <c r="D33" s="7">
        <v>46064.94</v>
      </c>
    </row>
    <row r="34" spans="1:4" x14ac:dyDescent="0.25">
      <c r="A34" s="9">
        <v>23</v>
      </c>
      <c r="B34" s="21" t="s">
        <v>32</v>
      </c>
      <c r="C34" s="5"/>
      <c r="D34" s="7">
        <v>38103.11</v>
      </c>
    </row>
    <row r="35" spans="1:4" x14ac:dyDescent="0.25">
      <c r="A35" s="9">
        <v>24</v>
      </c>
      <c r="B35" s="21" t="s">
        <v>34</v>
      </c>
      <c r="C35" s="6"/>
      <c r="D35" s="7">
        <v>3435.04</v>
      </c>
    </row>
    <row r="36" spans="1:4" x14ac:dyDescent="0.25">
      <c r="A36" s="14"/>
      <c r="B36" s="15" t="s">
        <v>35</v>
      </c>
      <c r="C36" s="16"/>
      <c r="D36" s="17">
        <f>SUM(D33:D35)</f>
        <v>87603.09</v>
      </c>
    </row>
    <row r="37" spans="1:4" x14ac:dyDescent="0.25">
      <c r="A37" s="22"/>
      <c r="B37" s="19" t="s">
        <v>36</v>
      </c>
      <c r="C37" s="19"/>
      <c r="D37" s="23">
        <f>D31+D36</f>
        <v>1118661.8400000001</v>
      </c>
    </row>
    <row r="38" spans="1:4" x14ac:dyDescent="0.25">
      <c r="A38" s="24"/>
      <c r="B38" s="25" t="s">
        <v>37</v>
      </c>
      <c r="C38" s="25"/>
      <c r="D38" s="4"/>
    </row>
    <row r="39" spans="1:4" x14ac:dyDescent="0.25">
      <c r="A39" s="26"/>
      <c r="B39" s="6" t="s">
        <v>39</v>
      </c>
      <c r="C39" s="6"/>
      <c r="D39" s="27">
        <f>D37*13%</f>
        <v>145426.03920000003</v>
      </c>
    </row>
    <row r="40" spans="1:4" x14ac:dyDescent="0.25">
      <c r="A40" s="26"/>
      <c r="B40" s="6" t="s">
        <v>40</v>
      </c>
      <c r="C40" s="6"/>
      <c r="D40" s="27">
        <f>D37*6%</f>
        <v>67119.710399999996</v>
      </c>
    </row>
    <row r="41" spans="1:4" x14ac:dyDescent="0.25">
      <c r="A41" s="28"/>
      <c r="B41" s="29" t="s">
        <v>38</v>
      </c>
      <c r="C41" s="29"/>
      <c r="D41" s="30">
        <f>SUM(D39:D40)</f>
        <v>212545.74960000004</v>
      </c>
    </row>
    <row r="42" spans="1:4" x14ac:dyDescent="0.25">
      <c r="A42" s="22"/>
      <c r="B42" s="31" t="s">
        <v>67</v>
      </c>
      <c r="C42" s="31"/>
      <c r="D42" s="23">
        <f>D41+D37</f>
        <v>1331207.5896000001</v>
      </c>
    </row>
    <row r="44" spans="1:4" x14ac:dyDescent="0.25">
      <c r="A44" s="32"/>
      <c r="B44" s="33" t="s">
        <v>41</v>
      </c>
      <c r="C44" s="32"/>
      <c r="D44" s="34">
        <f>D42*0.1</f>
        <v>133120.75896000001</v>
      </c>
    </row>
    <row r="45" spans="1:4" x14ac:dyDescent="0.25">
      <c r="A45" s="35"/>
      <c r="B45" s="36" t="s">
        <v>42</v>
      </c>
      <c r="C45" s="36"/>
      <c r="D45" s="37">
        <f>D42+D44</f>
        <v>1464328.3485600001</v>
      </c>
    </row>
  </sheetData>
  <mergeCells count="9">
    <mergeCell ref="B31:C31"/>
    <mergeCell ref="B37:C37"/>
    <mergeCell ref="B38:C38"/>
    <mergeCell ref="B41:C41"/>
    <mergeCell ref="B5:C5"/>
    <mergeCell ref="B6:C6"/>
    <mergeCell ref="B10:C10"/>
    <mergeCell ref="B11:C11"/>
    <mergeCell ref="B12:C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3" sqref="D3:F3"/>
    </sheetView>
  </sheetViews>
  <sheetFormatPr baseColWidth="10" defaultRowHeight="15" x14ac:dyDescent="0.25"/>
  <cols>
    <col min="1" max="1" width="8.7109375" customWidth="1"/>
    <col min="2" max="2" width="30" customWidth="1"/>
    <col min="3" max="3" width="29.5703125" customWidth="1"/>
    <col min="4" max="4" width="12" bestFit="1" customWidth="1"/>
    <col min="6" max="6" width="20.5703125" customWidth="1"/>
  </cols>
  <sheetData>
    <row r="1" spans="1:6" x14ac:dyDescent="0.25">
      <c r="B1" t="s">
        <v>68</v>
      </c>
    </row>
    <row r="3" spans="1:6" x14ac:dyDescent="0.25">
      <c r="D3" t="s">
        <v>69</v>
      </c>
      <c r="F3" t="s">
        <v>70</v>
      </c>
    </row>
    <row r="4" spans="1:6" x14ac:dyDescent="0.25">
      <c r="B4" t="s">
        <v>43</v>
      </c>
    </row>
    <row r="5" spans="1:6" x14ac:dyDescent="0.25">
      <c r="B5" t="s">
        <v>52</v>
      </c>
      <c r="D5" s="38">
        <v>26234.74</v>
      </c>
    </row>
    <row r="6" spans="1:6" x14ac:dyDescent="0.25">
      <c r="B6" t="s">
        <v>53</v>
      </c>
      <c r="D6" s="38">
        <v>26234.74</v>
      </c>
    </row>
    <row r="7" spans="1:6" x14ac:dyDescent="0.25">
      <c r="B7" t="s">
        <v>44</v>
      </c>
      <c r="D7" s="38">
        <f>D5+D6</f>
        <v>52469.48</v>
      </c>
    </row>
    <row r="8" spans="1:6" x14ac:dyDescent="0.25">
      <c r="A8" s="38"/>
      <c r="B8" s="38"/>
      <c r="D8" s="39"/>
    </row>
    <row r="9" spans="1:6" x14ac:dyDescent="0.25">
      <c r="B9" t="s">
        <v>45</v>
      </c>
      <c r="D9" s="39"/>
    </row>
    <row r="10" spans="1:6" x14ac:dyDescent="0.25">
      <c r="B10" t="s">
        <v>54</v>
      </c>
      <c r="D10" s="38">
        <v>26234.74</v>
      </c>
    </row>
    <row r="11" spans="1:6" x14ac:dyDescent="0.25">
      <c r="B11" t="s">
        <v>33</v>
      </c>
      <c r="D11" s="38">
        <v>2361.13</v>
      </c>
    </row>
    <row r="12" spans="1:6" x14ac:dyDescent="0.25">
      <c r="B12" t="s">
        <v>46</v>
      </c>
      <c r="D12" s="38">
        <f>D10+D11</f>
        <v>28595.870000000003</v>
      </c>
    </row>
    <row r="13" spans="1:6" x14ac:dyDescent="0.25">
      <c r="A13" s="38"/>
      <c r="B13" s="38"/>
      <c r="D13" s="38"/>
    </row>
    <row r="14" spans="1:6" x14ac:dyDescent="0.25">
      <c r="B14" t="s">
        <v>47</v>
      </c>
      <c r="D14" s="38"/>
    </row>
    <row r="15" spans="1:6" x14ac:dyDescent="0.25">
      <c r="B15" t="s">
        <v>55</v>
      </c>
      <c r="D15" s="38">
        <v>6558.69</v>
      </c>
    </row>
    <row r="16" spans="1:6" x14ac:dyDescent="0.25">
      <c r="B16" t="s">
        <v>56</v>
      </c>
      <c r="D16" s="38">
        <v>6558.69</v>
      </c>
    </row>
    <row r="17" spans="1:4" x14ac:dyDescent="0.25">
      <c r="B17" t="s">
        <v>48</v>
      </c>
      <c r="D17" s="38">
        <f>D15+D16</f>
        <v>13117.38</v>
      </c>
    </row>
    <row r="18" spans="1:4" x14ac:dyDescent="0.25">
      <c r="D18" s="38"/>
    </row>
    <row r="19" spans="1:4" x14ac:dyDescent="0.25">
      <c r="B19" t="s">
        <v>49</v>
      </c>
      <c r="D19" s="38"/>
    </row>
    <row r="20" spans="1:4" x14ac:dyDescent="0.25">
      <c r="A20" s="38"/>
      <c r="B20" s="38" t="s">
        <v>57</v>
      </c>
      <c r="D20" s="38">
        <v>2400</v>
      </c>
    </row>
    <row r="21" spans="1:4" x14ac:dyDescent="0.25">
      <c r="B21" t="s">
        <v>58</v>
      </c>
      <c r="D21" s="38">
        <v>2300</v>
      </c>
    </row>
    <row r="22" spans="1:4" x14ac:dyDescent="0.25">
      <c r="B22" t="s">
        <v>50</v>
      </c>
      <c r="D22" s="38">
        <f>D20+D21</f>
        <v>4700</v>
      </c>
    </row>
    <row r="23" spans="1:4" x14ac:dyDescent="0.25">
      <c r="A23" s="38"/>
      <c r="B23" s="38"/>
      <c r="D23" s="38"/>
    </row>
    <row r="24" spans="1:4" x14ac:dyDescent="0.25">
      <c r="B24" t="s">
        <v>64</v>
      </c>
      <c r="D24" s="38"/>
    </row>
    <row r="25" spans="1:4" x14ac:dyDescent="0.25">
      <c r="B25" t="s">
        <v>59</v>
      </c>
      <c r="D25" s="38">
        <v>2200</v>
      </c>
    </row>
    <row r="26" spans="1:4" x14ac:dyDescent="0.25">
      <c r="B26" t="s">
        <v>60</v>
      </c>
      <c r="D26" s="38">
        <v>1500</v>
      </c>
    </row>
    <row r="27" spans="1:4" x14ac:dyDescent="0.25">
      <c r="A27" s="38"/>
      <c r="B27" s="38" t="s">
        <v>61</v>
      </c>
      <c r="D27" s="38">
        <v>1780</v>
      </c>
    </row>
    <row r="28" spans="1:4" x14ac:dyDescent="0.25">
      <c r="B28" t="s">
        <v>62</v>
      </c>
      <c r="D28" s="38">
        <v>1675</v>
      </c>
    </row>
    <row r="29" spans="1:4" x14ac:dyDescent="0.25">
      <c r="B29" t="s">
        <v>63</v>
      </c>
      <c r="D29" s="38">
        <f>SUM(D25:D28)</f>
        <v>7155</v>
      </c>
    </row>
    <row r="30" spans="1:4" x14ac:dyDescent="0.25">
      <c r="A30" s="38"/>
      <c r="B30" s="38"/>
      <c r="D30" s="38"/>
    </row>
    <row r="31" spans="1:4" x14ac:dyDescent="0.25">
      <c r="B31" t="s">
        <v>51</v>
      </c>
      <c r="D31" s="38">
        <f>D29+D22+D17+D12+D7</f>
        <v>106037.73000000001</v>
      </c>
    </row>
    <row r="32" spans="1:4" x14ac:dyDescent="0.25">
      <c r="A32" s="38"/>
      <c r="B32" s="38"/>
      <c r="D32" s="38"/>
    </row>
    <row r="33" spans="2:4" x14ac:dyDescent="0.25">
      <c r="B33" t="s">
        <v>65</v>
      </c>
      <c r="D33" s="38">
        <f>D31*0.21</f>
        <v>22267.923300000002</v>
      </c>
    </row>
    <row r="34" spans="2:4" x14ac:dyDescent="0.25">
      <c r="B34" s="38" t="s">
        <v>66</v>
      </c>
      <c r="D34" s="38">
        <f>D31+D33</f>
        <v>128305.65330000001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Obra</vt:lpstr>
      <vt:lpstr>Tècnics</vt:lpstr>
    </vt:vector>
  </TitlesOfParts>
  <Company>Fundalis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Eiriz</dc:creator>
  <cp:lastModifiedBy>José Carlos Eiriz</cp:lastModifiedBy>
  <dcterms:created xsi:type="dcterms:W3CDTF">2025-06-13T17:06:18Z</dcterms:created>
  <dcterms:modified xsi:type="dcterms:W3CDTF">2025-06-13T19:31:01Z</dcterms:modified>
</cp:coreProperties>
</file>